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ocuments\Twitter\Nachzahlung\"/>
    </mc:Choice>
  </mc:AlternateContent>
  <xr:revisionPtr revIDLastSave="0" documentId="13_ncr:1_{9DEA41A6-339F-409C-9318-61E360648289}" xr6:coauthVersionLast="47" xr6:coauthVersionMax="47" xr10:uidLastSave="{00000000-0000-0000-0000-000000000000}"/>
  <bookViews>
    <workbookView xWindow="-120" yWindow="-120" windowWidth="24240" windowHeight="13140" activeTab="1" xr2:uid="{1A284D9A-2AEB-49FA-A513-AAE0A7AD5D01}"/>
  </bookViews>
  <sheets>
    <sheet name="Paar oder Familie" sheetId="1" r:id="rId1"/>
    <sheet name="Single o. Alleinerziehend" sheetId="2" r:id="rId2"/>
    <sheet name="Hintergrund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2" l="1"/>
  <c r="F10" i="2"/>
  <c r="G10" i="2"/>
  <c r="E11" i="2"/>
  <c r="F11" i="2"/>
  <c r="G11" i="2"/>
  <c r="E12" i="2"/>
  <c r="F12" i="2"/>
  <c r="G12" i="2"/>
  <c r="E9" i="2"/>
  <c r="F9" i="2"/>
  <c r="G9" i="2"/>
  <c r="L28" i="2"/>
  <c r="L27" i="2"/>
  <c r="L26" i="2"/>
  <c r="L25" i="2"/>
  <c r="L24" i="2"/>
  <c r="L23" i="2"/>
  <c r="L22" i="2"/>
  <c r="G19" i="2"/>
  <c r="G20" i="2" s="1"/>
  <c r="G27" i="2" s="1"/>
  <c r="G28" i="2" s="1"/>
  <c r="F19" i="2"/>
  <c r="F20" i="2" s="1"/>
  <c r="F27" i="2" s="1"/>
  <c r="F28" i="2" s="1"/>
  <c r="E19" i="2"/>
  <c r="E20" i="2" s="1"/>
  <c r="D19" i="2"/>
  <c r="D20" i="2" s="1"/>
  <c r="C19" i="2"/>
  <c r="C20" i="2" s="1"/>
  <c r="G6" i="2"/>
  <c r="F6" i="2"/>
  <c r="E6" i="2"/>
  <c r="D6" i="2"/>
  <c r="C10" i="2" s="1"/>
  <c r="D19" i="1"/>
  <c r="D20" i="1" s="1"/>
  <c r="D27" i="1" s="1"/>
  <c r="E19" i="1"/>
  <c r="E20" i="1" s="1"/>
  <c r="E27" i="1" s="1"/>
  <c r="E28" i="1" s="1"/>
  <c r="F19" i="1"/>
  <c r="F20" i="1" s="1"/>
  <c r="F27" i="1" s="1"/>
  <c r="F28" i="1" s="1"/>
  <c r="G19" i="1"/>
  <c r="G20" i="1" s="1"/>
  <c r="G27" i="1" s="1"/>
  <c r="H19" i="1"/>
  <c r="H20" i="1" s="1"/>
  <c r="C19" i="1"/>
  <c r="C20" i="1" s="1"/>
  <c r="C27" i="1" s="1"/>
  <c r="F6" i="1"/>
  <c r="F10" i="1" s="1"/>
  <c r="G6" i="1"/>
  <c r="G11" i="1" s="1"/>
  <c r="H6" i="1"/>
  <c r="H11" i="1" s="1"/>
  <c r="E6" i="1"/>
  <c r="D9" i="2" l="1"/>
  <c r="D11" i="2"/>
  <c r="C11" i="2"/>
  <c r="C9" i="2"/>
  <c r="D12" i="2"/>
  <c r="C12" i="2"/>
  <c r="D10" i="2"/>
  <c r="E27" i="2"/>
  <c r="E28" i="2" s="1"/>
  <c r="E30" i="2" s="1"/>
  <c r="C27" i="2"/>
  <c r="C28" i="2" s="1"/>
  <c r="C30" i="2" s="1"/>
  <c r="D27" i="2"/>
  <c r="D28" i="2" s="1"/>
  <c r="D30" i="2" s="1"/>
  <c r="G30" i="2"/>
  <c r="F30" i="2"/>
  <c r="C10" i="1"/>
  <c r="E30" i="1"/>
  <c r="H27" i="1"/>
  <c r="H28" i="1" s="1"/>
  <c r="H30" i="1" s="1"/>
  <c r="D28" i="1"/>
  <c r="D30" i="1" s="1"/>
  <c r="C28" i="1"/>
  <c r="C30" i="1" s="1"/>
  <c r="G28" i="1"/>
  <c r="G30" i="1" s="1"/>
  <c r="F30" i="1"/>
  <c r="D11" i="1"/>
  <c r="C9" i="1"/>
  <c r="H10" i="1"/>
  <c r="C11" i="1"/>
  <c r="G12" i="1"/>
  <c r="H9" i="1"/>
  <c r="H12" i="1"/>
  <c r="G9" i="1"/>
  <c r="F9" i="1"/>
  <c r="F12" i="1"/>
  <c r="F11" i="1"/>
  <c r="E12" i="1"/>
  <c r="E11" i="1"/>
  <c r="D12" i="1"/>
  <c r="C12" i="1"/>
  <c r="G10" i="1"/>
  <c r="E9" i="1"/>
  <c r="D9" i="1"/>
  <c r="E10" i="1"/>
  <c r="D10" i="1"/>
  <c r="G14" i="2" l="1"/>
  <c r="G24" i="2" s="1"/>
  <c r="C14" i="1"/>
  <c r="G14" i="1"/>
  <c r="F14" i="1"/>
  <c r="H14" i="1"/>
  <c r="D14" i="1"/>
  <c r="E14" i="1"/>
  <c r="E14" i="2"/>
  <c r="E24" i="2" s="1"/>
  <c r="D14" i="2"/>
  <c r="D24" i="2" s="1"/>
  <c r="F14" i="2"/>
  <c r="F24" i="2" s="1"/>
  <c r="C14" i="2"/>
  <c r="C24" i="2" l="1"/>
  <c r="G24" i="1"/>
  <c r="E24" i="1"/>
  <c r="D24" i="1"/>
  <c r="C24" i="1"/>
  <c r="F24" i="1"/>
  <c r="H24" i="1"/>
  <c r="C31" i="2" l="1"/>
  <c r="C32" i="2" s="1"/>
  <c r="C34" i="2" s="1"/>
  <c r="C37" i="2" s="1"/>
  <c r="E31" i="2"/>
  <c r="E32" i="2" s="1"/>
  <c r="E34" i="2" s="1"/>
  <c r="F31" i="2"/>
  <c r="F32" i="2" s="1"/>
  <c r="F34" i="2" s="1"/>
  <c r="D31" i="2"/>
  <c r="D32" i="2" s="1"/>
  <c r="D34" i="2" s="1"/>
  <c r="G31" i="2"/>
  <c r="G32" i="2" s="1"/>
  <c r="G34" i="2" s="1"/>
  <c r="H31" i="1"/>
  <c r="H32" i="1" s="1"/>
  <c r="E31" i="1"/>
  <c r="E32" i="1" s="1"/>
  <c r="C31" i="1"/>
  <c r="C32" i="1" s="1"/>
  <c r="C34" i="1" s="1"/>
  <c r="C37" i="1" s="1"/>
  <c r="D31" i="1"/>
  <c r="D32" i="1" s="1"/>
  <c r="D34" i="1" s="1"/>
  <c r="D37" i="1" s="1"/>
  <c r="G31" i="1"/>
  <c r="G32" i="1" s="1"/>
  <c r="F31" i="1"/>
  <c r="F32" i="1" s="1"/>
  <c r="H34" i="1" l="1"/>
  <c r="H35" i="1" s="1"/>
  <c r="H37" i="1" s="1"/>
  <c r="E34" i="1"/>
  <c r="E35" i="1" s="1"/>
  <c r="E37" i="1" s="1"/>
  <c r="G34" i="1"/>
  <c r="G35" i="1" s="1"/>
  <c r="G37" i="1" s="1"/>
  <c r="F34" i="1"/>
  <c r="G35" i="2"/>
  <c r="G37" i="2" s="1"/>
  <c r="D35" i="2"/>
  <c r="D37" i="2" s="1"/>
  <c r="J9" i="2"/>
  <c r="F35" i="2"/>
  <c r="F37" i="2" s="1"/>
  <c r="E35" i="2"/>
  <c r="E37" i="2" s="1"/>
  <c r="K9" i="1" l="1"/>
  <c r="N6" i="1" s="1"/>
  <c r="N7" i="1" s="1"/>
  <c r="F35" i="1"/>
  <c r="F37" i="1" s="1"/>
  <c r="M6" i="2"/>
  <c r="M7" i="2" s="1"/>
</calcChain>
</file>

<file path=xl/sharedStrings.xml><?xml version="1.0" encoding="utf-8"?>
<sst xmlns="http://schemas.openxmlformats.org/spreadsheetml/2006/main" count="97" uniqueCount="50">
  <si>
    <t>Person</t>
  </si>
  <si>
    <t>Elternteil 1</t>
  </si>
  <si>
    <t>Elternteil 2</t>
  </si>
  <si>
    <t>Kind 1</t>
  </si>
  <si>
    <t>Kind 2</t>
  </si>
  <si>
    <t>Kind 3</t>
  </si>
  <si>
    <t>Kind 4</t>
  </si>
  <si>
    <t>Alter</t>
  </si>
  <si>
    <t>Regelbedarf</t>
  </si>
  <si>
    <t>Mehrbedarfe</t>
  </si>
  <si>
    <t>Miete</t>
  </si>
  <si>
    <t>Nebenkosten</t>
  </si>
  <si>
    <t>Heizkosten</t>
  </si>
  <si>
    <t>Persönlicher Bedarf</t>
  </si>
  <si>
    <t>Nachzahlung</t>
  </si>
  <si>
    <t>Einkommen</t>
  </si>
  <si>
    <t>Brutto</t>
  </si>
  <si>
    <t>Netto</t>
  </si>
  <si>
    <t>Freibetrag</t>
  </si>
  <si>
    <t>Sonstiges Einkommen</t>
  </si>
  <si>
    <t>Kindergeld</t>
  </si>
  <si>
    <t>angerechnetes Erwerbseinkommen</t>
  </si>
  <si>
    <t>Unterhalt(svorschuss)</t>
  </si>
  <si>
    <t>Gesamtes anger. Einkommen</t>
  </si>
  <si>
    <t>anger. Sonstiges Einkommen</t>
  </si>
  <si>
    <t>Kindersofortzuschlag</t>
  </si>
  <si>
    <t>Leistungsanspruch ohne Sofortzusch.</t>
  </si>
  <si>
    <t>Leistungsanspruch persönlich</t>
  </si>
  <si>
    <t>Rechner um den Anspruch auf einmalige Unterstützung bei Nachzahlungen zu Überschlagen</t>
  </si>
  <si>
    <t>AUSWERTUNG:</t>
  </si>
  <si>
    <t>Leistungsanspruch mit Nachzahlung</t>
  </si>
  <si>
    <t>Leistungsanspruch ohne Nachzahlung</t>
  </si>
  <si>
    <t xml:space="preserve">Negative Zahlen zeigen, dass </t>
  </si>
  <si>
    <t>ohne Nachzahlung kein regel-</t>
  </si>
  <si>
    <t>mäßiger Anspruch besteht.</t>
  </si>
  <si>
    <t>Positive Zahlen zeigen, dass auch</t>
  </si>
  <si>
    <t>ohne Nachzahlung ein regel-</t>
  </si>
  <si>
    <t>Anteil</t>
  </si>
  <si>
    <t>Bedarf nach Anr. Kinder-EK</t>
  </si>
  <si>
    <t>Verteiltes anger Eltern-EK</t>
  </si>
  <si>
    <t>BEDIENUNG</t>
  </si>
  <si>
    <t>Grüne Zellen sind zum Ausfüllen, weiße sind gesperrt und nicht zu benutzen</t>
  </si>
  <si>
    <t>MEHRBEDARF ALLEINERZIEHUNG:</t>
  </si>
  <si>
    <t>1 Kind unter 7 Jahren</t>
  </si>
  <si>
    <t>1 Kind ab 7 Jahre</t>
  </si>
  <si>
    <t>2 Kinder unter 16 Jahre</t>
  </si>
  <si>
    <t xml:space="preserve">2 Kinder  </t>
  </si>
  <si>
    <t>3 Kinder</t>
  </si>
  <si>
    <t>4 Kinder</t>
  </si>
  <si>
    <t>5+Kinder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</si>
</sst>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3" xfId="0" applyBorder="1"/>
    <xf numFmtId="0" fontId="3" fillId="0" borderId="0" xfId="0" applyFont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0" xfId="0" applyFill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" fillId="3" borderId="4" xfId="0" applyFont="1" applyFill="1" applyBorder="1"/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7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164" fontId="0" fillId="0" borderId="7" xfId="0" applyNumberFormat="1" applyBorder="1"/>
    <xf numFmtId="165" fontId="0" fillId="0" borderId="7" xfId="0" applyNumberFormat="1" applyBorder="1"/>
    <xf numFmtId="165" fontId="0" fillId="0" borderId="0" xfId="0" applyNumberFormat="1"/>
    <xf numFmtId="165" fontId="0" fillId="0" borderId="8" xfId="0" applyNumberFormat="1" applyBorder="1"/>
    <xf numFmtId="165" fontId="0" fillId="0" borderId="15" xfId="0" applyNumberFormat="1" applyBorder="1"/>
    <xf numFmtId="165" fontId="0" fillId="0" borderId="1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3" fontId="0" fillId="0" borderId="15" xfId="0" applyNumberFormat="1" applyBorder="1"/>
    <xf numFmtId="0" fontId="1" fillId="3" borderId="7" xfId="0" applyFont="1" applyFill="1" applyBorder="1"/>
    <xf numFmtId="165" fontId="1" fillId="3" borderId="0" xfId="0" applyNumberFormat="1" applyFont="1" applyFill="1"/>
    <xf numFmtId="165" fontId="0" fillId="0" borderId="27" xfId="0" applyNumberFormat="1" applyBorder="1"/>
    <xf numFmtId="165" fontId="0" fillId="0" borderId="28" xfId="0" applyNumberFormat="1" applyBorder="1"/>
    <xf numFmtId="165" fontId="0" fillId="0" borderId="29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165" fontId="0" fillId="0" borderId="30" xfId="0" applyNumberFormat="1" applyBorder="1"/>
    <xf numFmtId="164" fontId="0" fillId="0" borderId="31" xfId="0" applyNumberFormat="1" applyBorder="1"/>
    <xf numFmtId="165" fontId="0" fillId="0" borderId="9" xfId="0" applyNumberFormat="1" applyBorder="1"/>
    <xf numFmtId="165" fontId="0" fillId="0" borderId="32" xfId="0" applyNumberFormat="1" applyBorder="1"/>
    <xf numFmtId="0" fontId="0" fillId="3" borderId="21" xfId="0" applyFill="1" applyBorder="1"/>
    <xf numFmtId="0" fontId="0" fillId="3" borderId="2" xfId="0" applyFill="1" applyBorder="1"/>
    <xf numFmtId="165" fontId="0" fillId="3" borderId="22" xfId="0" applyNumberFormat="1" applyFill="1" applyBorder="1"/>
    <xf numFmtId="0" fontId="0" fillId="3" borderId="23" xfId="0" applyFill="1" applyBorder="1"/>
    <xf numFmtId="0" fontId="0" fillId="3" borderId="26" xfId="0" applyFill="1" applyBorder="1"/>
    <xf numFmtId="165" fontId="0" fillId="3" borderId="24" xfId="0" applyNumberFormat="1" applyFill="1" applyBorder="1"/>
    <xf numFmtId="3" fontId="0" fillId="0" borderId="1" xfId="0" applyNumberFormat="1" applyBorder="1"/>
    <xf numFmtId="3" fontId="0" fillId="2" borderId="1" xfId="0" applyNumberFormat="1" applyFill="1" applyBorder="1" applyProtection="1">
      <protection locked="0"/>
    </xf>
    <xf numFmtId="3" fontId="0" fillId="2" borderId="16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25</xdr:row>
      <xdr:rowOff>114300</xdr:rowOff>
    </xdr:from>
    <xdr:to>
      <xdr:col>17</xdr:col>
      <xdr:colOff>742950</xdr:colOff>
      <xdr:row>28</xdr:row>
      <xdr:rowOff>57150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21E1EC7-A797-51C2-D68D-9143A467426F}"/>
            </a:ext>
          </a:extLst>
        </xdr:cNvPr>
        <xdr:cNvSpPr txBox="1"/>
      </xdr:nvSpPr>
      <xdr:spPr>
        <a:xfrm>
          <a:off x="11553825" y="4924425"/>
          <a:ext cx="282892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800"/>
            <a:t>© @sozi_simon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22</xdr:row>
      <xdr:rowOff>38100</xdr:rowOff>
    </xdr:from>
    <xdr:to>
      <xdr:col>16</xdr:col>
      <xdr:colOff>714375</xdr:colOff>
      <xdr:row>24</xdr:row>
      <xdr:rowOff>171450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5898A54-29D7-4836-ACC0-582DCABDEAB2}"/>
            </a:ext>
          </a:extLst>
        </xdr:cNvPr>
        <xdr:cNvSpPr txBox="1"/>
      </xdr:nvSpPr>
      <xdr:spPr>
        <a:xfrm>
          <a:off x="10763250" y="4286250"/>
          <a:ext cx="282892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800"/>
            <a:t>© @sozi_simon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770B2-6763-48D9-AB6E-38EF670D4488}">
  <dimension ref="A1:R38"/>
  <sheetViews>
    <sheetView workbookViewId="0">
      <selection activeCell="M29" sqref="M29"/>
    </sheetView>
  </sheetViews>
  <sheetFormatPr baseColWidth="10" defaultRowHeight="15" x14ac:dyDescent="0.25"/>
  <cols>
    <col min="1" max="1" width="13.42578125" customWidth="1"/>
    <col min="2" max="2" width="19.7109375" customWidth="1"/>
  </cols>
  <sheetData>
    <row r="1" spans="1:18" ht="33.75" x14ac:dyDescent="0.5">
      <c r="A1" s="2" t="s">
        <v>28</v>
      </c>
    </row>
    <row r="2" spans="1:18" ht="15.75" thickBot="1" x14ac:dyDescent="0.3"/>
    <row r="3" spans="1:18" x14ac:dyDescent="0.25">
      <c r="A3" s="18" t="s">
        <v>0</v>
      </c>
      <c r="B3" s="21"/>
      <c r="C3" s="13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5" t="s">
        <v>6</v>
      </c>
      <c r="K3" s="11" t="s">
        <v>29</v>
      </c>
      <c r="L3" s="3"/>
      <c r="M3" s="3"/>
      <c r="N3" s="3"/>
      <c r="O3" s="3"/>
      <c r="P3" s="3"/>
      <c r="Q3" s="3"/>
      <c r="R3" s="4"/>
    </row>
    <row r="4" spans="1:18" x14ac:dyDescent="0.25">
      <c r="A4" s="19" t="s">
        <v>7</v>
      </c>
      <c r="B4" s="12"/>
      <c r="C4" s="33"/>
      <c r="D4" s="52"/>
      <c r="E4" s="53"/>
      <c r="F4" s="53"/>
      <c r="G4" s="53"/>
      <c r="H4" s="54"/>
      <c r="K4" s="5"/>
      <c r="L4" s="6"/>
      <c r="M4" s="6"/>
      <c r="N4" s="6"/>
      <c r="O4" s="6"/>
      <c r="P4" s="6"/>
      <c r="Q4" s="6"/>
      <c r="R4" s="7"/>
    </row>
    <row r="5" spans="1:18" ht="6" customHeight="1" thickBot="1" x14ac:dyDescent="0.3">
      <c r="A5" s="19"/>
      <c r="B5" s="12"/>
      <c r="C5" s="36"/>
      <c r="D5" s="37"/>
      <c r="E5" s="37"/>
      <c r="F5" s="37"/>
      <c r="G5" s="37"/>
      <c r="H5" s="38"/>
      <c r="K5" s="5"/>
      <c r="L5" s="6"/>
      <c r="M5" s="6"/>
      <c r="N5" s="6"/>
      <c r="O5" s="6"/>
      <c r="P5" s="6"/>
      <c r="Q5" s="6"/>
      <c r="R5" s="7"/>
    </row>
    <row r="6" spans="1:18" x14ac:dyDescent="0.25">
      <c r="A6" s="19" t="s">
        <v>8</v>
      </c>
      <c r="B6" s="12"/>
      <c r="C6" s="39">
        <v>404</v>
      </c>
      <c r="D6" s="40">
        <v>404</v>
      </c>
      <c r="E6" s="40">
        <f>INDEX(Hintergrund!$A$6:$B$30,MATCH(E$4,Hintergrund!$A$6:$A$30,0),2)</f>
        <v>0</v>
      </c>
      <c r="F6" s="40">
        <f>INDEX(Hintergrund!$A$6:$B$30,MATCH(F$4,Hintergrund!$A$6:$A$30,0),2)</f>
        <v>0</v>
      </c>
      <c r="G6" s="40">
        <f>INDEX(Hintergrund!$A$6:$B$30,MATCH(G$4,Hintergrund!$A$6:$A$30,0),2)</f>
        <v>0</v>
      </c>
      <c r="H6" s="41">
        <f>INDEX(Hintergrund!$A$6:$B$30,MATCH(H$4,Hintergrund!$A$6:$A$30,0),2)</f>
        <v>0</v>
      </c>
      <c r="K6" s="5" t="s">
        <v>30</v>
      </c>
      <c r="L6" s="6"/>
      <c r="M6" s="6"/>
      <c r="N6" s="35">
        <f>IF(K9="FEHLER - DAS KANN DER RECHNER NICHT","FEHLER",SUM(C37:H37))</f>
        <v>808</v>
      </c>
      <c r="O6" s="6"/>
      <c r="P6" s="6"/>
      <c r="Q6" s="6"/>
      <c r="R6" s="7"/>
    </row>
    <row r="7" spans="1:18" x14ac:dyDescent="0.25">
      <c r="A7" s="19" t="s">
        <v>9</v>
      </c>
      <c r="B7" s="12"/>
      <c r="C7" s="55"/>
      <c r="D7" s="56"/>
      <c r="E7" s="56"/>
      <c r="F7" s="56"/>
      <c r="G7" s="56"/>
      <c r="H7" s="57"/>
      <c r="K7" s="5" t="s">
        <v>31</v>
      </c>
      <c r="L7" s="6"/>
      <c r="M7" s="6"/>
      <c r="N7" s="35">
        <f>IF(N6="FEHLER","FEHLER",N6-B12)</f>
        <v>808</v>
      </c>
      <c r="O7" s="6"/>
      <c r="P7" s="6" t="s">
        <v>32</v>
      </c>
      <c r="Q7" s="6"/>
      <c r="R7" s="7"/>
    </row>
    <row r="8" spans="1:18" ht="5.25" customHeight="1" x14ac:dyDescent="0.25">
      <c r="A8" s="19"/>
      <c r="B8" s="12"/>
      <c r="C8" s="27"/>
      <c r="D8" s="28"/>
      <c r="E8" s="28"/>
      <c r="F8" s="28"/>
      <c r="G8" s="28"/>
      <c r="H8" s="29"/>
      <c r="K8" s="5"/>
      <c r="L8" s="6"/>
      <c r="M8" s="6"/>
      <c r="N8" s="6"/>
      <c r="O8" s="6"/>
      <c r="P8" s="6"/>
      <c r="Q8" s="6"/>
      <c r="R8" s="7"/>
    </row>
    <row r="9" spans="1:18" x14ac:dyDescent="0.25">
      <c r="A9" s="16" t="s">
        <v>10</v>
      </c>
      <c r="B9" s="58"/>
      <c r="C9" s="27">
        <f>IF(C$6&lt;&gt;0,$B9/(6-COUNTIF($C$6:$H$6,0)),0)</f>
        <v>0</v>
      </c>
      <c r="D9" s="28">
        <f t="shared" ref="D9:H12" si="0">IF(D$6&lt;&gt;0,$B9/(6-COUNTIF($C$6:$H$6,0)),0)</f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9">
        <f t="shared" si="0"/>
        <v>0</v>
      </c>
      <c r="K9" s="34" t="str">
        <f>IF(OR(E34&lt;0,F34&lt;0,G34&lt;0,H34&lt;0),"FEHLER - DAS KANN DER RECHNER NICHT","")</f>
        <v/>
      </c>
      <c r="L9" s="6"/>
      <c r="M9" s="6"/>
      <c r="N9" s="6"/>
      <c r="O9" s="6"/>
      <c r="P9" s="6" t="s">
        <v>33</v>
      </c>
      <c r="Q9" s="6"/>
      <c r="R9" s="7"/>
    </row>
    <row r="10" spans="1:18" x14ac:dyDescent="0.25">
      <c r="A10" s="16" t="s">
        <v>11</v>
      </c>
      <c r="B10" s="58"/>
      <c r="C10" s="27">
        <f t="shared" ref="C10:C12" si="1">IF(C$6&lt;&gt;0,$B10/(6-COUNTIF($C$6:$H$6,0)),0)</f>
        <v>0</v>
      </c>
      <c r="D10" s="28">
        <f t="shared" si="0"/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  <c r="H10" s="29">
        <f t="shared" si="0"/>
        <v>0</v>
      </c>
      <c r="K10" s="5"/>
      <c r="L10" s="6"/>
      <c r="M10" s="6"/>
      <c r="N10" s="6"/>
      <c r="O10" s="6"/>
      <c r="P10" s="6" t="s">
        <v>34</v>
      </c>
      <c r="Q10" s="6"/>
      <c r="R10" s="7"/>
    </row>
    <row r="11" spans="1:18" x14ac:dyDescent="0.25">
      <c r="A11" s="16" t="s">
        <v>12</v>
      </c>
      <c r="B11" s="58"/>
      <c r="C11" s="27">
        <f t="shared" si="1"/>
        <v>0</v>
      </c>
      <c r="D11" s="28">
        <f t="shared" si="0"/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9">
        <f t="shared" si="0"/>
        <v>0</v>
      </c>
      <c r="K11" s="5"/>
      <c r="L11" s="6"/>
      <c r="M11" s="6"/>
      <c r="N11" s="6"/>
      <c r="O11" s="6"/>
      <c r="P11" s="6" t="s">
        <v>35</v>
      </c>
      <c r="Q11" s="6"/>
      <c r="R11" s="7"/>
    </row>
    <row r="12" spans="1:18" x14ac:dyDescent="0.25">
      <c r="A12" s="16" t="s">
        <v>14</v>
      </c>
      <c r="B12" s="58"/>
      <c r="C12" s="27">
        <f t="shared" si="1"/>
        <v>0</v>
      </c>
      <c r="D12" s="28">
        <f t="shared" si="0"/>
        <v>0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9">
        <f t="shared" si="0"/>
        <v>0</v>
      </c>
      <c r="K12" s="5"/>
      <c r="L12" s="6"/>
      <c r="M12" s="6"/>
      <c r="N12" s="6"/>
      <c r="O12" s="6"/>
      <c r="P12" s="6" t="s">
        <v>36</v>
      </c>
      <c r="Q12" s="6"/>
      <c r="R12" s="7"/>
    </row>
    <row r="13" spans="1:18" ht="15.75" thickBot="1" x14ac:dyDescent="0.3">
      <c r="A13" s="1"/>
      <c r="B13" s="12"/>
      <c r="C13" s="27"/>
      <c r="D13" s="28"/>
      <c r="E13" s="28"/>
      <c r="F13" s="28"/>
      <c r="G13" s="28"/>
      <c r="H13" s="29"/>
      <c r="K13" s="8"/>
      <c r="L13" s="9"/>
      <c r="M13" s="9"/>
      <c r="N13" s="9"/>
      <c r="O13" s="9"/>
      <c r="P13" s="9" t="s">
        <v>34</v>
      </c>
      <c r="Q13" s="9"/>
      <c r="R13" s="10"/>
    </row>
    <row r="14" spans="1:18" ht="15.75" thickBot="1" x14ac:dyDescent="0.3">
      <c r="A14" s="1" t="s">
        <v>13</v>
      </c>
      <c r="B14" s="12"/>
      <c r="C14" s="30">
        <f>SUM(C6:C12)</f>
        <v>404</v>
      </c>
      <c r="D14" s="30">
        <f t="shared" ref="D14:H14" si="2">SUM(D6:D12)</f>
        <v>404</v>
      </c>
      <c r="E14" s="30">
        <f t="shared" si="2"/>
        <v>0</v>
      </c>
      <c r="F14" s="30">
        <f t="shared" si="2"/>
        <v>0</v>
      </c>
      <c r="G14" s="30">
        <f t="shared" si="2"/>
        <v>0</v>
      </c>
      <c r="H14" s="42">
        <f t="shared" si="2"/>
        <v>0</v>
      </c>
    </row>
    <row r="15" spans="1:18" x14ac:dyDescent="0.25">
      <c r="A15" s="17"/>
      <c r="C15" s="24"/>
      <c r="D15" s="25"/>
      <c r="E15" s="25"/>
      <c r="F15" s="25"/>
      <c r="G15" s="25"/>
      <c r="H15" s="26"/>
    </row>
    <row r="16" spans="1:18" ht="15.75" thickBot="1" x14ac:dyDescent="0.3">
      <c r="A16" s="17" t="s">
        <v>15</v>
      </c>
      <c r="C16" s="24"/>
      <c r="D16" s="25"/>
      <c r="E16" s="25"/>
      <c r="F16" s="25"/>
      <c r="G16" s="25"/>
      <c r="H16" s="26"/>
    </row>
    <row r="17" spans="1:18" x14ac:dyDescent="0.25">
      <c r="A17" s="19" t="s">
        <v>16</v>
      </c>
      <c r="B17" s="12"/>
      <c r="C17" s="59"/>
      <c r="D17" s="60"/>
      <c r="E17" s="60"/>
      <c r="F17" s="60"/>
      <c r="G17" s="60"/>
      <c r="H17" s="61"/>
      <c r="K17" s="11" t="s">
        <v>40</v>
      </c>
      <c r="L17" s="3"/>
      <c r="M17" s="3"/>
      <c r="N17" s="3"/>
      <c r="O17" s="3"/>
      <c r="P17" s="3"/>
      <c r="Q17" s="3"/>
      <c r="R17" s="4"/>
    </row>
    <row r="18" spans="1:18" ht="15.75" thickBot="1" x14ac:dyDescent="0.3">
      <c r="A18" s="19" t="s">
        <v>17</v>
      </c>
      <c r="B18" s="12"/>
      <c r="C18" s="55"/>
      <c r="D18" s="56"/>
      <c r="E18" s="56"/>
      <c r="F18" s="56"/>
      <c r="G18" s="56"/>
      <c r="H18" s="57"/>
      <c r="K18" s="8" t="s">
        <v>41</v>
      </c>
      <c r="L18" s="9"/>
      <c r="M18" s="9"/>
      <c r="N18" s="9"/>
      <c r="O18" s="9"/>
      <c r="P18" s="9"/>
      <c r="Q18" s="9"/>
      <c r="R18" s="10"/>
    </row>
    <row r="19" spans="1:18" x14ac:dyDescent="0.25">
      <c r="A19" s="19" t="s">
        <v>18</v>
      </c>
      <c r="B19" s="12"/>
      <c r="C19" s="27">
        <f>IF(AND(C17&gt;1500,$E$4&lt;&gt;0),330,IF(AND(C17&gt;1200,$E$4&lt;&gt;0),300+0.1*(C17-1200),IF(C17&gt;1000,280+0.1*(C17-1000),IF(C17&gt;100,100+0.2*(C17-100),C17))))</f>
        <v>0</v>
      </c>
      <c r="D19" s="28">
        <f t="shared" ref="D19:H19" si="3">IF(AND(D17&gt;1500,$E$4&lt;&gt;0),330,IF(AND(D17&gt;1200,$E$4&lt;&gt;0),300+0.1*(D17-1200),IF(D17&gt;1000,280+0.1*(D17-1000),IF(D17&gt;100,100+0.2*(D17-100),D17))))</f>
        <v>0</v>
      </c>
      <c r="E19" s="28">
        <f t="shared" si="3"/>
        <v>0</v>
      </c>
      <c r="F19" s="28">
        <f t="shared" si="3"/>
        <v>0</v>
      </c>
      <c r="G19" s="28">
        <f t="shared" si="3"/>
        <v>0</v>
      </c>
      <c r="H19" s="29">
        <f t="shared" si="3"/>
        <v>0</v>
      </c>
    </row>
    <row r="20" spans="1:18" x14ac:dyDescent="0.25">
      <c r="A20" s="19" t="s">
        <v>21</v>
      </c>
      <c r="B20" s="12"/>
      <c r="C20" s="27">
        <f>C18-C19</f>
        <v>0</v>
      </c>
      <c r="D20" s="28">
        <f t="shared" ref="D20:H20" si="4">D18-D19</f>
        <v>0</v>
      </c>
      <c r="E20" s="28">
        <f t="shared" si="4"/>
        <v>0</v>
      </c>
      <c r="F20" s="28">
        <f t="shared" si="4"/>
        <v>0</v>
      </c>
      <c r="G20" s="28">
        <f t="shared" si="4"/>
        <v>0</v>
      </c>
      <c r="H20" s="29">
        <f t="shared" si="4"/>
        <v>0</v>
      </c>
    </row>
    <row r="21" spans="1:18" x14ac:dyDescent="0.25">
      <c r="A21" s="19"/>
      <c r="B21" s="12"/>
      <c r="C21" s="27"/>
      <c r="D21" s="28"/>
      <c r="E21" s="28"/>
      <c r="F21" s="28"/>
      <c r="G21" s="28"/>
      <c r="H21" s="29"/>
    </row>
    <row r="22" spans="1:18" x14ac:dyDescent="0.25">
      <c r="A22" s="19" t="s">
        <v>20</v>
      </c>
      <c r="B22" s="12"/>
      <c r="C22" s="55"/>
      <c r="D22" s="56"/>
      <c r="E22" s="56"/>
      <c r="F22" s="56"/>
      <c r="G22" s="56"/>
      <c r="H22" s="57"/>
    </row>
    <row r="23" spans="1:18" x14ac:dyDescent="0.25">
      <c r="A23" s="19" t="s">
        <v>22</v>
      </c>
      <c r="B23" s="12"/>
      <c r="C23" s="55"/>
      <c r="D23" s="56"/>
      <c r="E23" s="56"/>
      <c r="F23" s="56"/>
      <c r="G23" s="56"/>
      <c r="H23" s="57"/>
    </row>
    <row r="24" spans="1:18" x14ac:dyDescent="0.25">
      <c r="A24" s="19" t="s">
        <v>38</v>
      </c>
      <c r="B24" s="12"/>
      <c r="C24" s="55">
        <f>C14</f>
        <v>404</v>
      </c>
      <c r="D24" s="55">
        <f>D14</f>
        <v>404</v>
      </c>
      <c r="E24" s="56">
        <f>E14-E20-E22-E23</f>
        <v>0</v>
      </c>
      <c r="F24" s="56">
        <f t="shared" ref="F24:H24" si="5">F14-F20-F22-F23</f>
        <v>0</v>
      </c>
      <c r="G24" s="56">
        <f t="shared" si="5"/>
        <v>0</v>
      </c>
      <c r="H24" s="57">
        <f t="shared" si="5"/>
        <v>0</v>
      </c>
    </row>
    <row r="25" spans="1:18" x14ac:dyDescent="0.25">
      <c r="A25" s="19"/>
      <c r="B25" s="12"/>
      <c r="C25" s="27"/>
      <c r="D25" s="28"/>
      <c r="E25" s="28"/>
      <c r="F25" s="28"/>
      <c r="G25" s="28"/>
      <c r="H25" s="29"/>
    </row>
    <row r="26" spans="1:18" x14ac:dyDescent="0.25">
      <c r="A26" s="19" t="s">
        <v>19</v>
      </c>
      <c r="B26" s="12"/>
      <c r="C26" s="55"/>
      <c r="D26" s="56"/>
      <c r="E26" s="56"/>
      <c r="F26" s="56"/>
      <c r="G26" s="56"/>
      <c r="H26" s="57"/>
    </row>
    <row r="27" spans="1:18" x14ac:dyDescent="0.25">
      <c r="A27" s="19" t="s">
        <v>18</v>
      </c>
      <c r="B27" s="12"/>
      <c r="C27" s="27">
        <f t="shared" ref="C27" si="6">IF(AND(C26&lt;&gt;0,C20=0),30,IF(AND(C22&lt;&gt;0,C4&gt;17),30,0))</f>
        <v>0</v>
      </c>
      <c r="D27" s="28">
        <f t="shared" ref="D27" si="7">IF(AND(D26&lt;&gt;0,D20=0),30,IF(AND(D22&lt;&gt;0,D4&gt;17),30,0))</f>
        <v>0</v>
      </c>
      <c r="E27" s="28">
        <f>IF(AND(E26&lt;&gt;0,E20=0),30,IF(AND(E22&lt;&gt;0,E4&gt;17),30,0))</f>
        <v>0</v>
      </c>
      <c r="F27" s="28">
        <f t="shared" ref="F27:H27" si="8">IF(AND(F26&lt;&gt;0,F20=0),30,IF(AND(F22&lt;&gt;0,F4&gt;17),30,0))</f>
        <v>0</v>
      </c>
      <c r="G27" s="28">
        <f t="shared" si="8"/>
        <v>0</v>
      </c>
      <c r="H27" s="29">
        <f t="shared" si="8"/>
        <v>0</v>
      </c>
    </row>
    <row r="28" spans="1:18" x14ac:dyDescent="0.25">
      <c r="A28" s="19" t="s">
        <v>24</v>
      </c>
      <c r="B28" s="12"/>
      <c r="C28" s="27">
        <f>C26-C27</f>
        <v>0</v>
      </c>
      <c r="D28" s="28">
        <f t="shared" ref="D28:H28" si="9">D26-D27</f>
        <v>0</v>
      </c>
      <c r="E28" s="28">
        <f>E26-E27</f>
        <v>0</v>
      </c>
      <c r="F28" s="28">
        <f>F26-F27</f>
        <v>0</v>
      </c>
      <c r="G28" s="28">
        <f t="shared" si="9"/>
        <v>0</v>
      </c>
      <c r="H28" s="29">
        <f t="shared" si="9"/>
        <v>0</v>
      </c>
    </row>
    <row r="29" spans="1:18" x14ac:dyDescent="0.25">
      <c r="A29" s="19"/>
      <c r="B29" s="12"/>
      <c r="C29" s="27"/>
      <c r="D29" s="28"/>
      <c r="E29" s="28"/>
      <c r="F29" s="28"/>
      <c r="G29" s="28"/>
      <c r="H29" s="29"/>
    </row>
    <row r="30" spans="1:18" x14ac:dyDescent="0.25">
      <c r="A30" s="19" t="s">
        <v>23</v>
      </c>
      <c r="B30" s="12"/>
      <c r="C30" s="27">
        <f t="shared" ref="C30:H30" si="10">C20+C28</f>
        <v>0</v>
      </c>
      <c r="D30" s="28">
        <f t="shared" si="10"/>
        <v>0</v>
      </c>
      <c r="E30" s="28">
        <f t="shared" si="10"/>
        <v>0</v>
      </c>
      <c r="F30" s="28">
        <f t="shared" si="10"/>
        <v>0</v>
      </c>
      <c r="G30" s="28">
        <f t="shared" si="10"/>
        <v>0</v>
      </c>
      <c r="H30" s="29">
        <f t="shared" si="10"/>
        <v>0</v>
      </c>
    </row>
    <row r="31" spans="1:18" x14ac:dyDescent="0.25">
      <c r="A31" s="17" t="s">
        <v>37</v>
      </c>
      <c r="C31" s="23">
        <f>C24/SUM($C24:$H24)</f>
        <v>0.5</v>
      </c>
      <c r="D31" s="23">
        <f t="shared" ref="D31:H31" si="11">D24/SUM($C24:$H24)</f>
        <v>0.5</v>
      </c>
      <c r="E31" s="23">
        <f t="shared" si="11"/>
        <v>0</v>
      </c>
      <c r="F31" s="23">
        <f t="shared" si="11"/>
        <v>0</v>
      </c>
      <c r="G31" s="23">
        <f t="shared" si="11"/>
        <v>0</v>
      </c>
      <c r="H31" s="43">
        <f t="shared" si="11"/>
        <v>0</v>
      </c>
    </row>
    <row r="32" spans="1:18" ht="15.75" thickBot="1" x14ac:dyDescent="0.3">
      <c r="A32" s="17" t="s">
        <v>39</v>
      </c>
      <c r="C32" s="44">
        <f>C31*(SUM($C20:$D20))</f>
        <v>0</v>
      </c>
      <c r="D32" s="44">
        <f t="shared" ref="D32:H32" si="12">D31*(SUM($C20:$D20))</f>
        <v>0</v>
      </c>
      <c r="E32" s="44">
        <f t="shared" si="12"/>
        <v>0</v>
      </c>
      <c r="F32" s="44">
        <f t="shared" si="12"/>
        <v>0</v>
      </c>
      <c r="G32" s="44">
        <f t="shared" si="12"/>
        <v>0</v>
      </c>
      <c r="H32" s="45">
        <f t="shared" si="12"/>
        <v>0</v>
      </c>
    </row>
    <row r="33" spans="1:14" x14ac:dyDescent="0.25">
      <c r="A33" s="17"/>
      <c r="C33" s="24"/>
      <c r="D33" s="25"/>
      <c r="E33" s="25"/>
      <c r="F33" s="25"/>
      <c r="G33" s="25"/>
      <c r="H33" s="26"/>
    </row>
    <row r="34" spans="1:14" x14ac:dyDescent="0.25">
      <c r="A34" s="19" t="s">
        <v>26</v>
      </c>
      <c r="B34" s="12"/>
      <c r="C34" s="27">
        <f>C14-C32</f>
        <v>404</v>
      </c>
      <c r="D34" s="27">
        <f t="shared" ref="D34" si="13">D14-D32</f>
        <v>404</v>
      </c>
      <c r="E34" s="27">
        <f>E24-E32</f>
        <v>0</v>
      </c>
      <c r="F34" s="27">
        <f t="shared" ref="F34:H34" si="14">F24-F32</f>
        <v>0</v>
      </c>
      <c r="G34" s="27">
        <f t="shared" si="14"/>
        <v>0</v>
      </c>
      <c r="H34" s="27">
        <f t="shared" si="14"/>
        <v>0</v>
      </c>
    </row>
    <row r="35" spans="1:14" x14ac:dyDescent="0.25">
      <c r="A35" s="19" t="s">
        <v>25</v>
      </c>
      <c r="B35" s="12"/>
      <c r="C35" s="27"/>
      <c r="D35" s="28"/>
      <c r="E35" s="28">
        <f>IF(E34&gt;0,20,0)</f>
        <v>0</v>
      </c>
      <c r="F35" s="28">
        <f t="shared" ref="F35:H35" si="15">IF(F34&gt;0,20,0)</f>
        <v>0</v>
      </c>
      <c r="G35" s="28">
        <f t="shared" si="15"/>
        <v>0</v>
      </c>
      <c r="H35" s="29">
        <f t="shared" si="15"/>
        <v>0</v>
      </c>
    </row>
    <row r="36" spans="1:14" x14ac:dyDescent="0.25">
      <c r="A36" s="19"/>
      <c r="B36" s="12"/>
      <c r="C36" s="27"/>
      <c r="D36" s="28"/>
      <c r="E36" s="28"/>
      <c r="F36" s="28"/>
      <c r="G36" s="28"/>
      <c r="H36" s="29"/>
    </row>
    <row r="37" spans="1:14" ht="15.75" thickBot="1" x14ac:dyDescent="0.3">
      <c r="A37" s="20" t="s">
        <v>27</v>
      </c>
      <c r="B37" s="22"/>
      <c r="C37" s="30">
        <f>C34+C35</f>
        <v>404</v>
      </c>
      <c r="D37" s="31">
        <f t="shared" ref="D37:H37" si="16">D34+D35</f>
        <v>404</v>
      </c>
      <c r="E37" s="31">
        <f t="shared" si="16"/>
        <v>0</v>
      </c>
      <c r="F37" s="31">
        <f t="shared" si="16"/>
        <v>0</v>
      </c>
      <c r="G37" s="31">
        <f t="shared" si="16"/>
        <v>0</v>
      </c>
      <c r="H37" s="32">
        <f t="shared" si="16"/>
        <v>0</v>
      </c>
    </row>
    <row r="38" spans="1:14" ht="33.75" x14ac:dyDescent="0.5">
      <c r="N38" s="62"/>
    </row>
  </sheetData>
  <sheetProtection algorithmName="SHA-512" hashValue="OkYNSDPIbLoVOH7ICOGY0MXb//NMtMijB1DzXdan1GBs+dZvYvYvk1WrwIOVNYqYQ6bsN2WM9+XClrriINxRHg==" saltValue="lLuFX2ddGAK9kxDlS4BmJA==" spinCount="100000" sheet="1" objects="1" scenarios="1"/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3A47-E5C2-41DC-939B-7EFACE21FDAF}">
  <dimension ref="A1:Q37"/>
  <sheetViews>
    <sheetView tabSelected="1" workbookViewId="0">
      <selection activeCell="D4" sqref="D4"/>
    </sheetView>
  </sheetViews>
  <sheetFormatPr baseColWidth="10" defaultRowHeight="15" x14ac:dyDescent="0.25"/>
  <cols>
    <col min="1" max="1" width="13.42578125" customWidth="1"/>
    <col min="2" max="2" width="19.7109375" customWidth="1"/>
  </cols>
  <sheetData>
    <row r="1" spans="1:17" ht="33.75" x14ac:dyDescent="0.5">
      <c r="A1" s="2" t="s">
        <v>28</v>
      </c>
    </row>
    <row r="2" spans="1:17" ht="15.75" thickBot="1" x14ac:dyDescent="0.3"/>
    <row r="3" spans="1:17" x14ac:dyDescent="0.25">
      <c r="A3" s="18" t="s">
        <v>0</v>
      </c>
      <c r="B3" s="21"/>
      <c r="C3" s="13" t="s">
        <v>1</v>
      </c>
      <c r="D3" s="14" t="s">
        <v>3</v>
      </c>
      <c r="E3" s="14" t="s">
        <v>4</v>
      </c>
      <c r="F3" s="14" t="s">
        <v>5</v>
      </c>
      <c r="G3" s="15" t="s">
        <v>6</v>
      </c>
      <c r="J3" s="11" t="s">
        <v>29</v>
      </c>
      <c r="K3" s="3"/>
      <c r="L3" s="3"/>
      <c r="M3" s="3"/>
      <c r="N3" s="3"/>
      <c r="O3" s="3"/>
      <c r="P3" s="3"/>
      <c r="Q3" s="4"/>
    </row>
    <row r="4" spans="1:17" x14ac:dyDescent="0.25">
      <c r="A4" s="19" t="s">
        <v>7</v>
      </c>
      <c r="B4" s="12"/>
      <c r="C4" s="33"/>
      <c r="D4" s="53"/>
      <c r="E4" s="53"/>
      <c r="F4" s="53"/>
      <c r="G4" s="54"/>
      <c r="J4" s="5"/>
      <c r="K4" s="6"/>
      <c r="L4" s="6"/>
      <c r="M4" s="6"/>
      <c r="N4" s="6"/>
      <c r="O4" s="6"/>
      <c r="P4" s="6"/>
      <c r="Q4" s="7"/>
    </row>
    <row r="5" spans="1:17" ht="6" customHeight="1" thickBot="1" x14ac:dyDescent="0.3">
      <c r="A5" s="19"/>
      <c r="B5" s="12"/>
      <c r="C5" s="36"/>
      <c r="D5" s="37"/>
      <c r="E5" s="37"/>
      <c r="F5" s="37"/>
      <c r="G5" s="38"/>
      <c r="J5" s="5"/>
      <c r="K5" s="6"/>
      <c r="L5" s="6"/>
      <c r="M5" s="6"/>
      <c r="N5" s="6"/>
      <c r="O5" s="6"/>
      <c r="P5" s="6"/>
      <c r="Q5" s="7"/>
    </row>
    <row r="6" spans="1:17" x14ac:dyDescent="0.25">
      <c r="A6" s="19" t="s">
        <v>8</v>
      </c>
      <c r="B6" s="12"/>
      <c r="C6" s="39">
        <v>449</v>
      </c>
      <c r="D6" s="40">
        <f>INDEX(Hintergrund!$A$6:$B$30,MATCH(D$4,Hintergrund!$A$6:$A$30,0),2)</f>
        <v>0</v>
      </c>
      <c r="E6" s="40">
        <f>INDEX(Hintergrund!$A$6:$B$30,MATCH(E$4,Hintergrund!$A$6:$A$30,0),2)</f>
        <v>0</v>
      </c>
      <c r="F6" s="40">
        <f>INDEX(Hintergrund!$A$6:$B$30,MATCH(F$4,Hintergrund!$A$6:$A$30,0),2)</f>
        <v>0</v>
      </c>
      <c r="G6" s="41">
        <f>INDEX(Hintergrund!$A$6:$B$30,MATCH(G$4,Hintergrund!$A$6:$A$30,0),2)</f>
        <v>0</v>
      </c>
      <c r="J6" s="5" t="s">
        <v>30</v>
      </c>
      <c r="K6" s="6"/>
      <c r="L6" s="6"/>
      <c r="M6" s="35">
        <f>IF(J9="FEHLER - DAS KANN DER RECHNER NICHT","FEHLER",SUM(C37:G37))</f>
        <v>449</v>
      </c>
      <c r="N6" s="6"/>
      <c r="O6" s="6"/>
      <c r="P6" s="6"/>
      <c r="Q6" s="7"/>
    </row>
    <row r="7" spans="1:17" x14ac:dyDescent="0.25">
      <c r="A7" s="19" t="s">
        <v>9</v>
      </c>
      <c r="B7" s="12"/>
      <c r="C7" s="55"/>
      <c r="D7" s="56"/>
      <c r="E7" s="56"/>
      <c r="F7" s="56"/>
      <c r="G7" s="57"/>
      <c r="J7" s="5" t="s">
        <v>31</v>
      </c>
      <c r="K7" s="6"/>
      <c r="L7" s="6"/>
      <c r="M7" s="35">
        <f>IF(M6="FEHLER","FEHLER",M6-B12)</f>
        <v>449</v>
      </c>
      <c r="N7" s="6"/>
      <c r="O7" s="6" t="s">
        <v>32</v>
      </c>
      <c r="P7" s="6"/>
      <c r="Q7" s="7"/>
    </row>
    <row r="8" spans="1:17" ht="5.25" customHeight="1" x14ac:dyDescent="0.25">
      <c r="A8" s="19"/>
      <c r="B8" s="12"/>
      <c r="C8" s="27"/>
      <c r="D8" s="28"/>
      <c r="E8" s="28"/>
      <c r="F8" s="28"/>
      <c r="G8" s="29"/>
      <c r="J8" s="5"/>
      <c r="K8" s="6"/>
      <c r="L8" s="6"/>
      <c r="M8" s="6"/>
      <c r="N8" s="6"/>
      <c r="O8" s="6"/>
      <c r="P8" s="6"/>
      <c r="Q8" s="7"/>
    </row>
    <row r="9" spans="1:17" x14ac:dyDescent="0.25">
      <c r="A9" s="16" t="s">
        <v>10</v>
      </c>
      <c r="B9" s="58"/>
      <c r="C9" s="27">
        <f>IF(C$6&lt;&gt;0,$B9/(5-COUNTIF($C$6:$G$6,0)),0)</f>
        <v>0</v>
      </c>
      <c r="D9" s="27">
        <f t="shared" ref="D9:G12" si="0">IF(D$6&lt;&gt;0,$B9/(5-COUNTIF($C$6:$G$6,0)),0)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J9" s="34" t="str">
        <f>IF(OR(D34&lt;0,E34&lt;0,F34&lt;0,G34&lt;0),"FEHLER - DAS KANN DER RECHNER NICHT","")</f>
        <v/>
      </c>
      <c r="K9" s="6"/>
      <c r="L9" s="6"/>
      <c r="M9" s="6"/>
      <c r="N9" s="6"/>
      <c r="O9" s="6" t="s">
        <v>33</v>
      </c>
      <c r="P9" s="6"/>
      <c r="Q9" s="7"/>
    </row>
    <row r="10" spans="1:17" x14ac:dyDescent="0.25">
      <c r="A10" s="16" t="s">
        <v>11</v>
      </c>
      <c r="B10" s="58"/>
      <c r="C10" s="27">
        <f t="shared" ref="C10:C12" si="1">IF(C$6&lt;&gt;0,$B10/(5-COUNTIF($C$6:$G$6,0)),0)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J10" s="5"/>
      <c r="K10" s="6"/>
      <c r="L10" s="6"/>
      <c r="M10" s="6"/>
      <c r="N10" s="6"/>
      <c r="O10" s="6" t="s">
        <v>34</v>
      </c>
      <c r="P10" s="6"/>
      <c r="Q10" s="7"/>
    </row>
    <row r="11" spans="1:17" x14ac:dyDescent="0.25">
      <c r="A11" s="16" t="s">
        <v>12</v>
      </c>
      <c r="B11" s="58"/>
      <c r="C11" s="27">
        <f t="shared" si="1"/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J11" s="5"/>
      <c r="K11" s="6"/>
      <c r="L11" s="6"/>
      <c r="M11" s="6"/>
      <c r="N11" s="6"/>
      <c r="O11" s="6" t="s">
        <v>35</v>
      </c>
      <c r="P11" s="6"/>
      <c r="Q11" s="7"/>
    </row>
    <row r="12" spans="1:17" x14ac:dyDescent="0.25">
      <c r="A12" s="16" t="s">
        <v>14</v>
      </c>
      <c r="B12" s="58"/>
      <c r="C12" s="27">
        <f t="shared" si="1"/>
        <v>0</v>
      </c>
      <c r="D12" s="27">
        <f t="shared" si="0"/>
        <v>0</v>
      </c>
      <c r="E12" s="27">
        <f t="shared" si="0"/>
        <v>0</v>
      </c>
      <c r="F12" s="27">
        <f t="shared" si="0"/>
        <v>0</v>
      </c>
      <c r="G12" s="27">
        <f t="shared" si="0"/>
        <v>0</v>
      </c>
      <c r="J12" s="5"/>
      <c r="K12" s="6"/>
      <c r="L12" s="6"/>
      <c r="M12" s="6"/>
      <c r="N12" s="6"/>
      <c r="O12" s="6" t="s">
        <v>36</v>
      </c>
      <c r="P12" s="6"/>
      <c r="Q12" s="7"/>
    </row>
    <row r="13" spans="1:17" ht="15.75" thickBot="1" x14ac:dyDescent="0.3">
      <c r="A13" s="1"/>
      <c r="B13" s="12"/>
      <c r="C13" s="27"/>
      <c r="D13" s="28"/>
      <c r="E13" s="28"/>
      <c r="F13" s="28"/>
      <c r="G13" s="29"/>
      <c r="J13" s="8"/>
      <c r="K13" s="9"/>
      <c r="L13" s="9"/>
      <c r="M13" s="9"/>
      <c r="N13" s="9"/>
      <c r="O13" s="9" t="s">
        <v>34</v>
      </c>
      <c r="P13" s="9"/>
      <c r="Q13" s="10"/>
    </row>
    <row r="14" spans="1:17" ht="15.75" thickBot="1" x14ac:dyDescent="0.3">
      <c r="A14" s="1" t="s">
        <v>13</v>
      </c>
      <c r="B14" s="12"/>
      <c r="C14" s="30">
        <f>SUM(C6:C12)</f>
        <v>449</v>
      </c>
      <c r="D14" s="30">
        <f t="shared" ref="D14:G14" si="2">SUM(D6:D12)</f>
        <v>0</v>
      </c>
      <c r="E14" s="30">
        <f t="shared" si="2"/>
        <v>0</v>
      </c>
      <c r="F14" s="30">
        <f t="shared" si="2"/>
        <v>0</v>
      </c>
      <c r="G14" s="42">
        <f t="shared" si="2"/>
        <v>0</v>
      </c>
    </row>
    <row r="15" spans="1:17" x14ac:dyDescent="0.25">
      <c r="A15" s="17"/>
      <c r="C15" s="24"/>
      <c r="D15" s="25"/>
      <c r="E15" s="25"/>
      <c r="F15" s="25"/>
      <c r="G15" s="26"/>
    </row>
    <row r="16" spans="1:17" ht="15.75" thickBot="1" x14ac:dyDescent="0.3">
      <c r="A16" s="17" t="s">
        <v>15</v>
      </c>
      <c r="C16" s="24"/>
      <c r="D16" s="25"/>
      <c r="E16" s="25"/>
      <c r="F16" s="25"/>
      <c r="G16" s="26"/>
    </row>
    <row r="17" spans="1:17" x14ac:dyDescent="0.25">
      <c r="A17" s="19" t="s">
        <v>16</v>
      </c>
      <c r="B17" s="12"/>
      <c r="C17" s="59"/>
      <c r="D17" s="60"/>
      <c r="E17" s="60"/>
      <c r="F17" s="60"/>
      <c r="G17" s="61"/>
      <c r="J17" s="11" t="s">
        <v>40</v>
      </c>
      <c r="K17" s="3"/>
      <c r="L17" s="3"/>
      <c r="M17" s="3"/>
      <c r="N17" s="3"/>
      <c r="O17" s="3"/>
      <c r="P17" s="3"/>
      <c r="Q17" s="4"/>
    </row>
    <row r="18" spans="1:17" ht="15.75" thickBot="1" x14ac:dyDescent="0.3">
      <c r="A18" s="19" t="s">
        <v>17</v>
      </c>
      <c r="B18" s="12"/>
      <c r="C18" s="55"/>
      <c r="D18" s="56"/>
      <c r="E18" s="56"/>
      <c r="F18" s="56"/>
      <c r="G18" s="57"/>
      <c r="J18" s="8" t="s">
        <v>41</v>
      </c>
      <c r="K18" s="9"/>
      <c r="L18" s="9"/>
      <c r="M18" s="9"/>
      <c r="N18" s="9"/>
      <c r="O18" s="9"/>
      <c r="P18" s="9"/>
      <c r="Q18" s="10"/>
    </row>
    <row r="19" spans="1:17" x14ac:dyDescent="0.25">
      <c r="A19" s="19" t="s">
        <v>18</v>
      </c>
      <c r="B19" s="12"/>
      <c r="C19" s="27">
        <f>IF(AND(C17&gt;1500,$D$4&lt;&gt;0),330,IF(AND(C17&gt;1200,$D$4&lt;&gt;0),300+0.1*(C17-1200),IF(C17&gt;1000,280+0.1*(C17-1000),IF(C17&gt;100,100+0.2*(C17-100),C17))))</f>
        <v>0</v>
      </c>
      <c r="D19" s="28">
        <f>IF(AND(D17&gt;1500,$D$4&lt;&gt;0),330,IF(AND(D17&gt;1200,$D$4&lt;&gt;0),300+0.1*(D17-1200),IF(D17&gt;1000,280+0.1*(D17-1000),IF(D17&gt;100,100+0.2*(D17-100),D17))))</f>
        <v>0</v>
      </c>
      <c r="E19" s="28">
        <f>IF(AND(E17&gt;1500,$D$4&lt;&gt;0),330,IF(AND(E17&gt;1200,$D$4&lt;&gt;0),300+0.1*(E17-1200),IF(E17&gt;1000,280+0.1*(E17-1000),IF(E17&gt;100,100+0.2*(E17-100),E17))))</f>
        <v>0</v>
      </c>
      <c r="F19" s="28">
        <f>IF(AND(F17&gt;1500,$D$4&lt;&gt;0),330,IF(AND(F17&gt;1200,$D$4&lt;&gt;0),300+0.1*(F17-1200),IF(F17&gt;1000,280+0.1*(F17-1000),IF(F17&gt;100,100+0.2*(F17-100),F17))))</f>
        <v>0</v>
      </c>
      <c r="G19" s="29">
        <f>IF(AND(G17&gt;1500,$D$4&lt;&gt;0),330,IF(AND(G17&gt;1200,$D$4&lt;&gt;0),300+0.1*(G17-1200),IF(G17&gt;1000,280+0.1*(G17-1000),IF(G17&gt;100,100+0.2*(G17-100),G17))))</f>
        <v>0</v>
      </c>
    </row>
    <row r="20" spans="1:17" ht="15.75" thickBot="1" x14ac:dyDescent="0.3">
      <c r="A20" s="19" t="s">
        <v>21</v>
      </c>
      <c r="B20" s="12"/>
      <c r="C20" s="27">
        <f>C18-C19</f>
        <v>0</v>
      </c>
      <c r="D20" s="28">
        <f t="shared" ref="D20:G20" si="3">D18-D19</f>
        <v>0</v>
      </c>
      <c r="E20" s="28">
        <f t="shared" si="3"/>
        <v>0</v>
      </c>
      <c r="F20" s="28">
        <f t="shared" si="3"/>
        <v>0</v>
      </c>
      <c r="G20" s="29">
        <f t="shared" si="3"/>
        <v>0</v>
      </c>
    </row>
    <row r="21" spans="1:17" x14ac:dyDescent="0.25">
      <c r="A21" s="19"/>
      <c r="B21" s="12"/>
      <c r="C21" s="27"/>
      <c r="D21" s="28"/>
      <c r="E21" s="28"/>
      <c r="F21" s="28"/>
      <c r="G21" s="29"/>
      <c r="J21" s="11" t="s">
        <v>42</v>
      </c>
      <c r="K21" s="3"/>
      <c r="L21" s="4"/>
    </row>
    <row r="22" spans="1:17" x14ac:dyDescent="0.25">
      <c r="A22" s="19" t="s">
        <v>20</v>
      </c>
      <c r="B22" s="12"/>
      <c r="C22" s="55"/>
      <c r="D22" s="56"/>
      <c r="E22" s="56"/>
      <c r="F22" s="56"/>
      <c r="G22" s="57"/>
      <c r="J22" s="46" t="s">
        <v>43</v>
      </c>
      <c r="K22" s="47"/>
      <c r="L22" s="48">
        <f>0.36*449</f>
        <v>161.63999999999999</v>
      </c>
    </row>
    <row r="23" spans="1:17" x14ac:dyDescent="0.25">
      <c r="A23" s="19" t="s">
        <v>22</v>
      </c>
      <c r="B23" s="12"/>
      <c r="C23" s="55"/>
      <c r="D23" s="56"/>
      <c r="E23" s="56"/>
      <c r="F23" s="56"/>
      <c r="G23" s="57"/>
      <c r="J23" s="46" t="s">
        <v>44</v>
      </c>
      <c r="K23" s="47"/>
      <c r="L23" s="48">
        <f>0.12*449</f>
        <v>53.879999999999995</v>
      </c>
    </row>
    <row r="24" spans="1:17" x14ac:dyDescent="0.25">
      <c r="A24" s="19" t="s">
        <v>38</v>
      </c>
      <c r="B24" s="12"/>
      <c r="C24" s="55">
        <f>C14</f>
        <v>449</v>
      </c>
      <c r="D24" s="56">
        <f>D14-D20-D22-D23</f>
        <v>0</v>
      </c>
      <c r="E24" s="56">
        <f t="shared" ref="E24:G24" si="4">E14-E20-E22-E23</f>
        <v>0</v>
      </c>
      <c r="F24" s="56">
        <f t="shared" si="4"/>
        <v>0</v>
      </c>
      <c r="G24" s="57">
        <f t="shared" si="4"/>
        <v>0</v>
      </c>
      <c r="J24" s="46" t="s">
        <v>45</v>
      </c>
      <c r="K24" s="47"/>
      <c r="L24" s="48">
        <f>0.36*449</f>
        <v>161.63999999999999</v>
      </c>
    </row>
    <row r="25" spans="1:17" x14ac:dyDescent="0.25">
      <c r="A25" s="19"/>
      <c r="B25" s="12"/>
      <c r="C25" s="27"/>
      <c r="D25" s="28"/>
      <c r="E25" s="28"/>
      <c r="F25" s="28"/>
      <c r="G25" s="29"/>
      <c r="J25" s="46" t="s">
        <v>46</v>
      </c>
      <c r="K25" s="47"/>
      <c r="L25" s="48">
        <f>0.24*449</f>
        <v>107.75999999999999</v>
      </c>
    </row>
    <row r="26" spans="1:17" x14ac:dyDescent="0.25">
      <c r="A26" s="19" t="s">
        <v>19</v>
      </c>
      <c r="B26" s="12"/>
      <c r="C26" s="55"/>
      <c r="D26" s="56"/>
      <c r="E26" s="56"/>
      <c r="F26" s="56"/>
      <c r="G26" s="57"/>
      <c r="J26" s="46" t="s">
        <v>47</v>
      </c>
      <c r="K26" s="47"/>
      <c r="L26" s="48">
        <f>0.36*449</f>
        <v>161.63999999999999</v>
      </c>
    </row>
    <row r="27" spans="1:17" x14ac:dyDescent="0.25">
      <c r="A27" s="19" t="s">
        <v>18</v>
      </c>
      <c r="B27" s="12"/>
      <c r="C27" s="27">
        <f t="shared" ref="C27" si="5">IF(AND(C26&lt;&gt;0,C20=0),30,IF(AND(C22&lt;&gt;0,C4&gt;17),30,0))</f>
        <v>0</v>
      </c>
      <c r="D27" s="28">
        <f>IF(AND(D26&lt;&gt;0,D20=0),30,IF(AND(D22&lt;&gt;0,D4&gt;17),30,0))</f>
        <v>0</v>
      </c>
      <c r="E27" s="28">
        <f t="shared" ref="E27:G27" si="6">IF(AND(E26&lt;&gt;0,E20=0),30,IF(AND(E22&lt;&gt;0,E4&gt;17),30,0))</f>
        <v>0</v>
      </c>
      <c r="F27" s="28">
        <f t="shared" si="6"/>
        <v>0</v>
      </c>
      <c r="G27" s="29">
        <f t="shared" si="6"/>
        <v>0</v>
      </c>
      <c r="J27" s="46" t="s">
        <v>48</v>
      </c>
      <c r="K27" s="47"/>
      <c r="L27" s="48">
        <f>0.48*449</f>
        <v>215.51999999999998</v>
      </c>
    </row>
    <row r="28" spans="1:17" ht="15.75" thickBot="1" x14ac:dyDescent="0.3">
      <c r="A28" s="19" t="s">
        <v>24</v>
      </c>
      <c r="B28" s="12"/>
      <c r="C28" s="27">
        <f>C26-C27</f>
        <v>0</v>
      </c>
      <c r="D28" s="28">
        <f>D26-D27</f>
        <v>0</v>
      </c>
      <c r="E28" s="28">
        <f>E26-E27</f>
        <v>0</v>
      </c>
      <c r="F28" s="28">
        <f t="shared" ref="F28:G28" si="7">F26-F27</f>
        <v>0</v>
      </c>
      <c r="G28" s="29">
        <f t="shared" si="7"/>
        <v>0</v>
      </c>
      <c r="J28" s="49" t="s">
        <v>49</v>
      </c>
      <c r="K28" s="50"/>
      <c r="L28" s="51">
        <f>0.6*449</f>
        <v>269.39999999999998</v>
      </c>
    </row>
    <row r="29" spans="1:17" x14ac:dyDescent="0.25">
      <c r="A29" s="19"/>
      <c r="B29" s="12"/>
      <c r="C29" s="27"/>
      <c r="D29" s="28"/>
      <c r="E29" s="28"/>
      <c r="F29" s="28"/>
      <c r="G29" s="29"/>
    </row>
    <row r="30" spans="1:17" x14ac:dyDescent="0.25">
      <c r="A30" s="19" t="s">
        <v>23</v>
      </c>
      <c r="B30" s="12"/>
      <c r="C30" s="27">
        <f>C20+C28</f>
        <v>0</v>
      </c>
      <c r="D30" s="28">
        <f>D20+D28</f>
        <v>0</v>
      </c>
      <c r="E30" s="28">
        <f>E20+E28</f>
        <v>0</v>
      </c>
      <c r="F30" s="28">
        <f>F20+F28</f>
        <v>0</v>
      </c>
      <c r="G30" s="29">
        <f>G20+G28</f>
        <v>0</v>
      </c>
    </row>
    <row r="31" spans="1:17" x14ac:dyDescent="0.25">
      <c r="A31" s="17" t="s">
        <v>37</v>
      </c>
      <c r="C31" s="23">
        <f>C24/SUM($C24:$G24)</f>
        <v>1</v>
      </c>
      <c r="D31" s="23">
        <f>D24/SUM($C24:$G24)</f>
        <v>0</v>
      </c>
      <c r="E31" s="23">
        <f>E24/SUM($C24:$G24)</f>
        <v>0</v>
      </c>
      <c r="F31" s="23">
        <f>F24/SUM($C24:$G24)</f>
        <v>0</v>
      </c>
      <c r="G31" s="43">
        <f>G24/SUM($C24:$G24)</f>
        <v>0</v>
      </c>
    </row>
    <row r="32" spans="1:17" ht="15.75" thickBot="1" x14ac:dyDescent="0.3">
      <c r="A32" s="17" t="s">
        <v>39</v>
      </c>
      <c r="C32" s="44">
        <f>C31*(SUM($C20:$C20))</f>
        <v>0</v>
      </c>
      <c r="D32" s="44">
        <f>D31*(SUM($C20:$C20))</f>
        <v>0</v>
      </c>
      <c r="E32" s="44">
        <f>E31*(SUM($C20:$C20))</f>
        <v>0</v>
      </c>
      <c r="F32" s="44">
        <f>F31*(SUM($C20:$C20))</f>
        <v>0</v>
      </c>
      <c r="G32" s="45">
        <f>G31*(SUM($C20:$C20))</f>
        <v>0</v>
      </c>
    </row>
    <row r="33" spans="1:7" x14ac:dyDescent="0.25">
      <c r="A33" s="17"/>
      <c r="C33" s="24"/>
      <c r="D33" s="25"/>
      <c r="E33" s="25"/>
      <c r="F33" s="25"/>
      <c r="G33" s="26"/>
    </row>
    <row r="34" spans="1:7" x14ac:dyDescent="0.25">
      <c r="A34" s="19" t="s">
        <v>26</v>
      </c>
      <c r="B34" s="12"/>
      <c r="C34" s="27">
        <f>C14-C32</f>
        <v>449</v>
      </c>
      <c r="D34" s="27">
        <f>D24-D32</f>
        <v>0</v>
      </c>
      <c r="E34" s="27">
        <f t="shared" ref="E34:G34" si="8">E24-E32</f>
        <v>0</v>
      </c>
      <c r="F34" s="27">
        <f t="shared" si="8"/>
        <v>0</v>
      </c>
      <c r="G34" s="27">
        <f t="shared" si="8"/>
        <v>0</v>
      </c>
    </row>
    <row r="35" spans="1:7" x14ac:dyDescent="0.25">
      <c r="A35" s="19" t="s">
        <v>25</v>
      </c>
      <c r="B35" s="12"/>
      <c r="C35" s="27"/>
      <c r="D35" s="28">
        <f>IF(D34&gt;0,20,0)</f>
        <v>0</v>
      </c>
      <c r="E35" s="28">
        <f t="shared" ref="E35:G35" si="9">IF(E34&gt;0,20,0)</f>
        <v>0</v>
      </c>
      <c r="F35" s="28">
        <f t="shared" si="9"/>
        <v>0</v>
      </c>
      <c r="G35" s="29">
        <f t="shared" si="9"/>
        <v>0</v>
      </c>
    </row>
    <row r="36" spans="1:7" x14ac:dyDescent="0.25">
      <c r="A36" s="19"/>
      <c r="B36" s="12"/>
      <c r="C36" s="27"/>
      <c r="D36" s="28"/>
      <c r="E36" s="28"/>
      <c r="F36" s="28"/>
      <c r="G36" s="29"/>
    </row>
    <row r="37" spans="1:7" ht="15.75" thickBot="1" x14ac:dyDescent="0.3">
      <c r="A37" s="20" t="s">
        <v>27</v>
      </c>
      <c r="B37" s="22"/>
      <c r="C37" s="30">
        <f>C34+C35</f>
        <v>449</v>
      </c>
      <c r="D37" s="31">
        <f t="shared" ref="D37:G37" si="10">D34+D35</f>
        <v>0</v>
      </c>
      <c r="E37" s="31">
        <f t="shared" si="10"/>
        <v>0</v>
      </c>
      <c r="F37" s="31">
        <f t="shared" si="10"/>
        <v>0</v>
      </c>
      <c r="G37" s="32">
        <f t="shared" si="10"/>
        <v>0</v>
      </c>
    </row>
  </sheetData>
  <sheetProtection algorithmName="SHA-512" hashValue="wedVBS2Say7MZXNP/k+JUCGleMmoC6HCVjdU+tRyiWe/OnOG8gMWmnV+ZSXBI21aBP91ALu1657YaF2Hay3XDg==" saltValue="rTbbYAa3OJtaFwLw6jj0Ow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FE448-CCCB-48D6-ACB2-14DF813467DC}">
  <dimension ref="A5:B30"/>
  <sheetViews>
    <sheetView workbookViewId="0">
      <selection activeCell="B7" sqref="B7"/>
    </sheetView>
  </sheetViews>
  <sheetFormatPr baseColWidth="10" defaultRowHeight="15" x14ac:dyDescent="0.25"/>
  <sheetData>
    <row r="5" spans="1:2" x14ac:dyDescent="0.25">
      <c r="A5" t="s">
        <v>7</v>
      </c>
      <c r="B5" t="s">
        <v>8</v>
      </c>
    </row>
    <row r="6" spans="1:2" x14ac:dyDescent="0.25">
      <c r="A6">
        <v>0</v>
      </c>
      <c r="B6">
        <v>0</v>
      </c>
    </row>
    <row r="7" spans="1:2" x14ac:dyDescent="0.25">
      <c r="A7">
        <v>1</v>
      </c>
      <c r="B7">
        <v>285</v>
      </c>
    </row>
    <row r="8" spans="1:2" x14ac:dyDescent="0.25">
      <c r="A8">
        <v>2</v>
      </c>
      <c r="B8">
        <v>285</v>
      </c>
    </row>
    <row r="9" spans="1:2" x14ac:dyDescent="0.25">
      <c r="A9">
        <v>3</v>
      </c>
      <c r="B9">
        <v>285</v>
      </c>
    </row>
    <row r="10" spans="1:2" x14ac:dyDescent="0.25">
      <c r="A10">
        <v>4</v>
      </c>
      <c r="B10">
        <v>285</v>
      </c>
    </row>
    <row r="11" spans="1:2" x14ac:dyDescent="0.25">
      <c r="A11">
        <v>5</v>
      </c>
      <c r="B11">
        <v>285</v>
      </c>
    </row>
    <row r="12" spans="1:2" x14ac:dyDescent="0.25">
      <c r="A12">
        <v>6</v>
      </c>
      <c r="B12">
        <v>311</v>
      </c>
    </row>
    <row r="13" spans="1:2" x14ac:dyDescent="0.25">
      <c r="A13">
        <v>7</v>
      </c>
      <c r="B13">
        <v>311</v>
      </c>
    </row>
    <row r="14" spans="1:2" x14ac:dyDescent="0.25">
      <c r="A14">
        <v>8</v>
      </c>
      <c r="B14">
        <v>311</v>
      </c>
    </row>
    <row r="15" spans="1:2" x14ac:dyDescent="0.25">
      <c r="A15">
        <v>9</v>
      </c>
      <c r="B15">
        <v>311</v>
      </c>
    </row>
    <row r="16" spans="1:2" x14ac:dyDescent="0.25">
      <c r="A16">
        <v>10</v>
      </c>
      <c r="B16">
        <v>311</v>
      </c>
    </row>
    <row r="17" spans="1:2" x14ac:dyDescent="0.25">
      <c r="A17">
        <v>11</v>
      </c>
      <c r="B17">
        <v>311</v>
      </c>
    </row>
    <row r="18" spans="1:2" x14ac:dyDescent="0.25">
      <c r="A18">
        <v>12</v>
      </c>
      <c r="B18">
        <v>311</v>
      </c>
    </row>
    <row r="19" spans="1:2" x14ac:dyDescent="0.25">
      <c r="A19">
        <v>13</v>
      </c>
      <c r="B19">
        <v>311</v>
      </c>
    </row>
    <row r="20" spans="1:2" x14ac:dyDescent="0.25">
      <c r="A20">
        <v>14</v>
      </c>
      <c r="B20">
        <v>376</v>
      </c>
    </row>
    <row r="21" spans="1:2" x14ac:dyDescent="0.25">
      <c r="A21">
        <v>15</v>
      </c>
      <c r="B21">
        <v>376</v>
      </c>
    </row>
    <row r="22" spans="1:2" x14ac:dyDescent="0.25">
      <c r="A22">
        <v>16</v>
      </c>
      <c r="B22">
        <v>376</v>
      </c>
    </row>
    <row r="23" spans="1:2" x14ac:dyDescent="0.25">
      <c r="A23">
        <v>17</v>
      </c>
      <c r="B23">
        <v>376</v>
      </c>
    </row>
    <row r="24" spans="1:2" x14ac:dyDescent="0.25">
      <c r="A24">
        <v>18</v>
      </c>
      <c r="B24">
        <v>360</v>
      </c>
    </row>
    <row r="25" spans="1:2" x14ac:dyDescent="0.25">
      <c r="A25">
        <v>19</v>
      </c>
      <c r="B25">
        <v>360</v>
      </c>
    </row>
    <row r="26" spans="1:2" x14ac:dyDescent="0.25">
      <c r="A26">
        <v>20</v>
      </c>
      <c r="B26">
        <v>360</v>
      </c>
    </row>
    <row r="27" spans="1:2" x14ac:dyDescent="0.25">
      <c r="A27">
        <v>21</v>
      </c>
      <c r="B27">
        <v>360</v>
      </c>
    </row>
    <row r="28" spans="1:2" x14ac:dyDescent="0.25">
      <c r="A28">
        <v>22</v>
      </c>
      <c r="B28">
        <v>360</v>
      </c>
    </row>
    <row r="29" spans="1:2" x14ac:dyDescent="0.25">
      <c r="A29">
        <v>23</v>
      </c>
      <c r="B29">
        <v>360</v>
      </c>
    </row>
    <row r="30" spans="1:2" x14ac:dyDescent="0.25">
      <c r="A30">
        <v>24</v>
      </c>
      <c r="B30">
        <v>360</v>
      </c>
    </row>
  </sheetData>
  <sheetProtection algorithmName="SHA-512" hashValue="ZWUaEvkUVN71lRtBrZjHrShB1AHCsi3RgdoLvYOl+vKrOFpRmuO+cDyuiFvc2YDdQvkCWsVRKFnjiot4j0Ib5g==" saltValue="pOGAMkVdTuEPbR6nOW4kA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Paar oder Familie</vt:lpstr>
      <vt:lpstr>Single o. Alleinerziehend</vt:lpstr>
      <vt:lpstr>Hintergrund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2022-10-30T14:21:44Z</dcterms:created>
  <dcterms:modified xsi:type="dcterms:W3CDTF">2022-10-30T19:25:31Z</dcterms:modified>
</cp:coreProperties>
</file>